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dh 2020 vérif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<sst xmlns="http://schemas.openxmlformats.org/spreadsheetml/2006/main" count="85" uniqueCount="84">
  <si>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</si>
  <si>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</si>
  <si>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</si>
  <si>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</si>
  <si>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</si>
  <si>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</si>
  <si>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</si>
  <si>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</si>
  <si>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</si>
  <si>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</si>
  <si>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</si>
  <si>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>Location annuelle</t>
    </r>
    <r>
      <rPr>
        <sz val="10"/>
        <rFont val="Arial"/>
        <family val="2"/>
      </rPr>
      <t xml:space="preserve"> de voiture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</si>
  <si>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</si>
  <si>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t>Nettoyage et entreposage des bâtons - adultes</t>
  </si>
  <si>
    <t>Nettoyage et entreposage des bâtons - juniors</t>
  </si>
  <si>
    <t>Entreposage "caddy cart"</t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</si>
  <si>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</si>
  <si>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</si>
  <si>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</si>
  <si>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</si>
  <si>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</si>
  <si>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</si>
  <si>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</si>
  <si>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</si>
  <si>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</si>
  <si>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</si>
  <si>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</si>
  <si>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</si>
  <si>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</si>
  <si>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</si>
  <si>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</si>
  <si>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</si>
  <si>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</si>
  <si>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</si>
  <si>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</si>
  <si>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</si>
  <si>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</si>
  <si>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</si>
  <si>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</si>
  <si>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</si>
  <si>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</si>
  <si>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</si>
  <si>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</si>
  <si>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</si>
  <si>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</si>
  <si>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</si>
  <si>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</si>
  <si>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</si>
  <si>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</si>
  <si>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Enfant membre #1 :                                           date naissance :</t>
  </si>
  <si>
    <t># vestiaire</t>
  </si>
  <si>
    <t>Enfant membre #2 :                                           date naissance :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</si>
  <si>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</si>
  <si>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</si>
  <si>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</si>
  <si>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</si>
  <si>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t>Signature : ____________________________________________</t>
  </si>
  <si>
    <t>Date : 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</si>
  <si>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</si>
  <si>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>Abonnement au champ de pratique (valide pour 20 paniers )</t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</si>
  <si>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</si>
  <si>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</si>
  <si>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</si>
  <si>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t xml:space="preserve">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</si>
  <si>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</si>
  <si>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</si>
  <si>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</si>
  <si>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</si>
  <si>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</si>
  <si>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</si>
  <si>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</si>
  <si>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</si>
  <si>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2020</t>
    </r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</si>
  <si>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2017</t>
    </r>
  </si>
  <si>
    <r>
      <t>note 5 :</t>
    </r>
    <r>
      <rPr>
        <sz val="10"/>
        <rFont val="Arial"/>
        <family val="2"/>
      </rPr>
      <t xml:space="preserve"> applicable à un membre 2019 qui amène un nouveau membre dans les catégories </t>
    </r>
    <r>
      <rPr>
        <b/>
        <sz val="10"/>
        <rFont val="Arial"/>
        <family val="2"/>
      </rPr>
      <t>senior, conjoint,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</si>
  <si>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2017)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</si>
  <si>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15 janvier 2020        </t>
    </r>
    <r>
      <rPr>
        <b/>
        <sz val="10"/>
        <rFont val="Arial"/>
        <family val="2"/>
      </rPr>
      <t xml:space="preserve"> 2% de  (A-D+E-F-G)  </t>
    </r>
    <r>
      <rPr>
        <sz val="10"/>
        <rFont val="Arial"/>
        <family val="2"/>
      </rPr>
      <t xml:space="preserve">               </t>
    </r>
  </si>
  <si>
    <t># membre 2019</t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</si>
  <si>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2020 </t>
    </r>
    <r>
      <rPr>
        <b/>
        <sz val="8"/>
        <rFont val="Arial"/>
        <family val="2"/>
      </rPr>
      <t>voir note 1-2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</si>
  <si>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2020) </t>
    </r>
    <r>
      <rPr>
        <b/>
        <sz val="8"/>
        <rFont val="Arial"/>
        <family val="2"/>
      </rPr>
      <t>voir note 2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</si>
  <si>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2020)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</si>
  <si>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2020) 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</si>
  <si>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2020) </t>
    </r>
  </si>
  <si>
    <r>
      <t xml:space="preserve">Golf Québec junior obligatoire </t>
    </r>
    <r>
      <rPr>
        <sz val="8"/>
        <rFont val="Arial"/>
        <family val="2"/>
      </rPr>
      <t>(membre de moins de 18 ans au 30 avril 2020)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</si>
</sst>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0&quot; $&quot;_);[Red]\(#,##0.00&quot; $)&quot;"/>
    <numFmt numFmtId="181" formatCode="#,##0.00&quot; $&quot;_);\(#,##0.00&quot; $)&quot;"/>
    <numFmt numFmtId="182" formatCode="#,##0.00_);[Red]\(#,##0.00\)"/>
  </numFmts>
  <fonts count="2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6" fillId="10" borderId="0" applyNumberFormat="0" applyBorder="0" applyAlignment="0" applyProtection="0"/>
    <xf numFmtId="9" fontId="0" fillId="0" borderId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80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80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181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81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5" borderId="19" xfId="0" applyFont="1" applyFill="1" applyBorder="1" applyAlignment="1">
      <alignment/>
    </xf>
    <xf numFmtId="180" fontId="5" fillId="0" borderId="19" xfId="0" applyNumberFormat="1" applyFont="1" applyFill="1" applyBorder="1" applyAlignment="1">
      <alignment horizontal="center"/>
    </xf>
    <xf numFmtId="181" fontId="5" fillId="4" borderId="10" xfId="0" applyNumberFormat="1" applyFont="1" applyFill="1" applyBorder="1" applyAlignment="1">
      <alignment/>
    </xf>
    <xf numFmtId="180" fontId="5" fillId="4" borderId="11" xfId="0" applyNumberFormat="1" applyFont="1" applyFill="1" applyBorder="1" applyAlignment="1">
      <alignment horizontal="right"/>
    </xf>
    <xf numFmtId="181" fontId="5" fillId="5" borderId="10" xfId="0" applyNumberFormat="1" applyFont="1" applyFill="1" applyBorder="1" applyAlignment="1">
      <alignment horizontal="center" vertical="center"/>
    </xf>
    <xf numFmtId="181" fontId="5" fillId="0" borderId="19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81" fontId="5" fillId="4" borderId="1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10" xfId="0" applyFont="1" applyFill="1" applyBorder="1" applyAlignment="1">
      <alignment/>
    </xf>
    <xf numFmtId="181" fontId="5" fillId="4" borderId="11" xfId="0" applyNumberFormat="1" applyFont="1" applyFill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18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6" fillId="18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5" fillId="0" borderId="11" xfId="0" applyNumberFormat="1" applyFont="1" applyBorder="1" applyAlignment="1">
      <alignment horizontal="right"/>
    </xf>
    <xf numFmtId="180" fontId="5" fillId="0" borderId="13" xfId="0" applyNumberFormat="1" applyFont="1" applyBorder="1" applyAlignment="1">
      <alignment horizontal="right"/>
    </xf>
    <xf numFmtId="180" fontId="5" fillId="4" borderId="11" xfId="0" applyNumberFormat="1" applyFont="1" applyFill="1" applyBorder="1" applyAlignment="1">
      <alignment horizontal="right"/>
    </xf>
    <xf numFmtId="180" fontId="5" fillId="4" borderId="13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76" t="s">
        <v>0</v>
      </c>
      <c r="B1" s="76"/>
      <c r="C1" s="76"/>
      <c r="D1" s="76"/>
      <c r="E1" s="76"/>
      <c r="F1" s="76"/>
    </row>
    <row r="2" spans="1:6" ht="16.5" customHeight="1">
      <c r="A2" s="77" t="s">
        <v>72</v>
      </c>
      <c r="B2" s="77"/>
      <c r="C2" s="77"/>
      <c r="D2" s="77"/>
      <c r="E2" s="77"/>
      <c r="F2" s="77"/>
    </row>
    <row r="3" spans="1:6" ht="12" customHeight="1">
      <c r="A3" s="1" t="s">
        <v>1</v>
      </c>
      <c r="B3" s="1" t="s">
        <v>2</v>
      </c>
      <c r="C3" s="1" t="s">
        <v>3</v>
      </c>
      <c r="D3" s="78" t="s">
        <v>4</v>
      </c>
      <c r="E3" s="79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64" t="s">
        <v>6</v>
      </c>
      <c r="B5" s="64"/>
      <c r="C5" s="64"/>
      <c r="D5" s="64"/>
      <c r="E5" s="64"/>
      <c r="F5" s="64"/>
    </row>
    <row r="6" spans="1:6" ht="14.25">
      <c r="A6" s="7" t="s">
        <v>64</v>
      </c>
      <c r="B6" s="8">
        <f>1090+20</f>
        <v>1110</v>
      </c>
      <c r="C6" s="41"/>
      <c r="D6" s="71">
        <f aca="true" t="shared" si="0" ref="D6:D28">B6*C6</f>
        <v>0</v>
      </c>
      <c r="E6" s="72"/>
      <c r="F6" s="10">
        <v>36010</v>
      </c>
    </row>
    <row r="7" spans="1:6" ht="14.25">
      <c r="A7" s="7" t="s">
        <v>65</v>
      </c>
      <c r="B7" s="8">
        <f>990+20</f>
        <v>1010</v>
      </c>
      <c r="C7" s="41"/>
      <c r="D7" s="71">
        <f t="shared" si="0"/>
        <v>0</v>
      </c>
      <c r="E7" s="72"/>
      <c r="F7" s="10">
        <v>36015</v>
      </c>
    </row>
    <row r="8" spans="1:6" ht="14.25">
      <c r="A8" s="11" t="s">
        <v>66</v>
      </c>
      <c r="B8" s="12">
        <f>1000+20</f>
        <v>1020</v>
      </c>
      <c r="C8" s="41"/>
      <c r="D8" s="71">
        <f>B8*C8</f>
        <v>0</v>
      </c>
      <c r="E8" s="72"/>
      <c r="F8" s="10">
        <v>36020</v>
      </c>
    </row>
    <row r="9" spans="1:6" ht="14.25">
      <c r="A9" s="48" t="s">
        <v>78</v>
      </c>
      <c r="B9" s="45">
        <f>800+20</f>
        <v>820</v>
      </c>
      <c r="C9" s="49"/>
      <c r="D9" s="71">
        <f t="shared" si="0"/>
        <v>0</v>
      </c>
      <c r="E9" s="72"/>
      <c r="F9" s="10">
        <v>36040</v>
      </c>
    </row>
    <row r="10" spans="1:6" ht="14.25">
      <c r="A10" s="53" t="s">
        <v>7</v>
      </c>
      <c r="B10" s="45">
        <v>25</v>
      </c>
      <c r="C10" s="49"/>
      <c r="D10" s="71">
        <f t="shared" si="0"/>
        <v>0</v>
      </c>
      <c r="E10" s="72"/>
      <c r="F10" s="10">
        <v>36075</v>
      </c>
    </row>
    <row r="11" spans="1:6" ht="14.25">
      <c r="A11" s="48" t="s">
        <v>79</v>
      </c>
      <c r="B11" s="45">
        <f>500+10</f>
        <v>510</v>
      </c>
      <c r="C11" s="49"/>
      <c r="D11" s="71">
        <f>B11*C11</f>
        <v>0</v>
      </c>
      <c r="E11" s="72"/>
      <c r="F11" s="10">
        <v>36045</v>
      </c>
    </row>
    <row r="12" spans="1:11" ht="14.25">
      <c r="A12" s="48" t="s">
        <v>80</v>
      </c>
      <c r="B12" s="45">
        <f>335+10</f>
        <v>345</v>
      </c>
      <c r="C12" s="49"/>
      <c r="D12" s="71">
        <f>B12*C12</f>
        <v>0</v>
      </c>
      <c r="E12" s="72"/>
      <c r="F12" s="10">
        <v>36055</v>
      </c>
      <c r="G12" s="75"/>
      <c r="H12" s="75"/>
      <c r="I12" s="75"/>
      <c r="J12" s="75"/>
      <c r="K12" s="75"/>
    </row>
    <row r="13" spans="1:11" ht="15">
      <c r="A13" s="48" t="s">
        <v>69</v>
      </c>
      <c r="B13" s="45">
        <v>35</v>
      </c>
      <c r="C13" s="49"/>
      <c r="D13" s="73">
        <f t="shared" si="0"/>
        <v>0</v>
      </c>
      <c r="E13" s="74"/>
      <c r="F13" s="10">
        <v>21165</v>
      </c>
      <c r="G13" s="52"/>
      <c r="H13" s="52"/>
      <c r="I13" s="52"/>
      <c r="J13" s="52"/>
      <c r="K13" s="52"/>
    </row>
    <row r="14" spans="1:11" ht="14.25">
      <c r="A14" s="48" t="s">
        <v>70</v>
      </c>
      <c r="B14" s="45">
        <v>20</v>
      </c>
      <c r="C14" s="49"/>
      <c r="D14" s="73">
        <f>B14*C14</f>
        <v>0</v>
      </c>
      <c r="E14" s="74"/>
      <c r="F14" s="10">
        <v>21165</v>
      </c>
      <c r="G14" s="52"/>
      <c r="H14" s="52"/>
      <c r="I14" s="52"/>
      <c r="J14" s="52"/>
      <c r="K14" s="52"/>
    </row>
    <row r="15" spans="1:6" ht="14.25">
      <c r="A15" s="48" t="s">
        <v>81</v>
      </c>
      <c r="B15" s="45">
        <v>200</v>
      </c>
      <c r="C15" s="49"/>
      <c r="D15" s="71">
        <f t="shared" si="0"/>
        <v>0</v>
      </c>
      <c r="E15" s="72"/>
      <c r="F15" s="10">
        <v>36060</v>
      </c>
    </row>
    <row r="16" spans="1:6" ht="14.25">
      <c r="A16" s="48" t="s">
        <v>82</v>
      </c>
      <c r="B16" s="45">
        <v>140</v>
      </c>
      <c r="C16" s="49"/>
      <c r="D16" s="71">
        <f t="shared" si="0"/>
        <v>0</v>
      </c>
      <c r="E16" s="72"/>
      <c r="F16" s="10">
        <v>36065</v>
      </c>
    </row>
    <row r="17" spans="1:6" ht="14.25">
      <c r="A17" s="48" t="s">
        <v>83</v>
      </c>
      <c r="B17" s="45">
        <v>20</v>
      </c>
      <c r="C17" s="49"/>
      <c r="D17" s="71">
        <f t="shared" si="0"/>
        <v>0</v>
      </c>
      <c r="E17" s="72"/>
      <c r="F17" s="10">
        <v>21165</v>
      </c>
    </row>
    <row r="18" spans="1:6" ht="14.25">
      <c r="A18" s="50" t="s">
        <v>8</v>
      </c>
      <c r="B18" s="45">
        <v>45</v>
      </c>
      <c r="C18" s="49"/>
      <c r="D18" s="71">
        <f t="shared" si="0"/>
        <v>0</v>
      </c>
      <c r="E18" s="72"/>
      <c r="F18" s="10">
        <v>36710</v>
      </c>
    </row>
    <row r="19" spans="1:6" ht="14.25">
      <c r="A19" s="50" t="s">
        <v>9</v>
      </c>
      <c r="B19" s="45">
        <f>175+5</f>
        <v>180</v>
      </c>
      <c r="C19" s="49"/>
      <c r="D19" s="71">
        <f>B19*C19</f>
        <v>0</v>
      </c>
      <c r="E19" s="72"/>
      <c r="F19" s="10">
        <v>36105</v>
      </c>
    </row>
    <row r="20" spans="1:6" ht="14.25">
      <c r="A20" s="50" t="s">
        <v>10</v>
      </c>
      <c r="B20" s="45">
        <f>250+10</f>
        <v>260</v>
      </c>
      <c r="C20" s="49"/>
      <c r="D20" s="71">
        <f>B20*C20</f>
        <v>0</v>
      </c>
      <c r="E20" s="72"/>
      <c r="F20" s="10">
        <v>36100</v>
      </c>
    </row>
    <row r="21" spans="1:6" ht="14.25">
      <c r="A21" s="48" t="s">
        <v>11</v>
      </c>
      <c r="B21" s="45">
        <v>780</v>
      </c>
      <c r="C21" s="49"/>
      <c r="D21" s="71">
        <f>B21*C21</f>
        <v>0</v>
      </c>
      <c r="E21" s="72"/>
      <c r="F21" s="10">
        <v>36756</v>
      </c>
    </row>
    <row r="22" spans="1:6" ht="14.25">
      <c r="A22" s="48" t="s">
        <v>60</v>
      </c>
      <c r="B22" s="45">
        <v>500</v>
      </c>
      <c r="C22" s="49"/>
      <c r="D22" s="71">
        <f>B22*C22</f>
        <v>0</v>
      </c>
      <c r="E22" s="72"/>
      <c r="F22" s="10">
        <v>36756</v>
      </c>
    </row>
    <row r="23" spans="1:6" ht="14.25">
      <c r="A23" s="50" t="s">
        <v>12</v>
      </c>
      <c r="B23" s="51">
        <v>-150</v>
      </c>
      <c r="C23" s="49"/>
      <c r="D23" s="71">
        <f t="shared" si="0"/>
        <v>0</v>
      </c>
      <c r="E23" s="72"/>
      <c r="F23" s="10">
        <v>36175</v>
      </c>
    </row>
    <row r="24" spans="1:6" ht="15">
      <c r="A24" s="50" t="s">
        <v>58</v>
      </c>
      <c r="B24" s="45">
        <v>10</v>
      </c>
      <c r="C24" s="49"/>
      <c r="D24" s="73">
        <f t="shared" si="0"/>
        <v>0</v>
      </c>
      <c r="E24" s="74"/>
      <c r="F24" s="10">
        <v>36865</v>
      </c>
    </row>
    <row r="25" spans="1:6" ht="14.25">
      <c r="A25" s="50" t="s">
        <v>59</v>
      </c>
      <c r="B25" s="45">
        <v>120</v>
      </c>
      <c r="C25" s="49"/>
      <c r="D25" s="71">
        <f t="shared" si="0"/>
        <v>0</v>
      </c>
      <c r="E25" s="72"/>
      <c r="F25" s="10">
        <v>36884</v>
      </c>
    </row>
    <row r="26" spans="1:6" ht="14.25">
      <c r="A26" s="50" t="s">
        <v>13</v>
      </c>
      <c r="B26" s="45">
        <v>90</v>
      </c>
      <c r="C26" s="49"/>
      <c r="D26" s="71">
        <f t="shared" si="0"/>
        <v>0</v>
      </c>
      <c r="E26" s="72"/>
      <c r="F26" s="10">
        <v>36881</v>
      </c>
    </row>
    <row r="27" spans="1:6" ht="14.25">
      <c r="A27" s="50" t="s">
        <v>14</v>
      </c>
      <c r="B27" s="45">
        <v>60</v>
      </c>
      <c r="C27" s="49"/>
      <c r="D27" s="71">
        <f t="shared" si="0"/>
        <v>0</v>
      </c>
      <c r="E27" s="72"/>
      <c r="F27" s="10">
        <v>36882</v>
      </c>
    </row>
    <row r="28" spans="1:6" ht="14.25">
      <c r="A28" s="50" t="s">
        <v>15</v>
      </c>
      <c r="B28" s="45">
        <v>80</v>
      </c>
      <c r="C28" s="49"/>
      <c r="D28" s="71">
        <f t="shared" si="0"/>
        <v>0</v>
      </c>
      <c r="E28" s="72"/>
      <c r="F28" s="10">
        <v>36883</v>
      </c>
    </row>
    <row r="29" spans="1:6" ht="14.25" customHeight="1">
      <c r="A29" s="65" t="s">
        <v>73</v>
      </c>
      <c r="B29" s="65"/>
      <c r="C29" s="65"/>
      <c r="D29" s="65"/>
      <c r="E29" s="65"/>
      <c r="F29" s="14"/>
    </row>
    <row r="30" spans="1:7" ht="12.75">
      <c r="A30" s="65" t="s">
        <v>67</v>
      </c>
      <c r="B30" s="65"/>
      <c r="C30" s="65"/>
      <c r="D30" s="65"/>
      <c r="E30" s="65"/>
      <c r="F30" s="14"/>
      <c r="G30" s="15"/>
    </row>
    <row r="31" spans="1:7" ht="12.75">
      <c r="A31" s="65" t="s">
        <v>68</v>
      </c>
      <c r="B31" s="65"/>
      <c r="C31" s="65"/>
      <c r="D31" s="65"/>
      <c r="E31" s="65"/>
      <c r="F31" s="14"/>
      <c r="G31" s="15"/>
    </row>
    <row r="32" spans="1:7" ht="12.75">
      <c r="A32" s="16" t="s">
        <v>16</v>
      </c>
      <c r="B32" s="17"/>
      <c r="C32" s="17"/>
      <c r="D32" s="17"/>
      <c r="E32" s="17"/>
      <c r="F32" s="14"/>
      <c r="G32" s="15"/>
    </row>
    <row r="33" spans="1:6" ht="1.5" customHeight="1">
      <c r="A33" s="67"/>
      <c r="B33" s="67"/>
      <c r="C33" s="67"/>
      <c r="D33" s="67"/>
      <c r="E33" s="67"/>
      <c r="F33" s="67"/>
    </row>
    <row r="34" spans="1:6" ht="15">
      <c r="A34" s="18" t="s">
        <v>17</v>
      </c>
      <c r="B34" s="68" t="s">
        <v>18</v>
      </c>
      <c r="C34" s="68"/>
      <c r="D34" s="19" t="s">
        <v>19</v>
      </c>
      <c r="E34" s="20">
        <f>D6+D7+D8+D9+D10+D11+D12+D13+D14+D15+D16+D17+D18+D19+D20+D21+D22+D23+D24+D25+D26+D27+D28</f>
        <v>0</v>
      </c>
      <c r="F34" s="14"/>
    </row>
    <row r="35" spans="1:6" ht="15">
      <c r="A35" s="21"/>
      <c r="B35" s="22" t="s">
        <v>20</v>
      </c>
      <c r="C35" s="23" t="s">
        <v>21</v>
      </c>
      <c r="D35" s="24" t="s">
        <v>22</v>
      </c>
      <c r="E35" s="20">
        <f>E34*5%</f>
        <v>0</v>
      </c>
      <c r="F35" s="10">
        <v>21510</v>
      </c>
    </row>
    <row r="36" spans="1:6" ht="15">
      <c r="A36" s="25"/>
      <c r="B36" s="22" t="s">
        <v>23</v>
      </c>
      <c r="C36" s="23" t="s">
        <v>24</v>
      </c>
      <c r="D36" s="24" t="s">
        <v>22</v>
      </c>
      <c r="E36" s="20">
        <f>E34*9.975%</f>
        <v>0</v>
      </c>
      <c r="F36" s="10">
        <v>21560</v>
      </c>
    </row>
    <row r="37" spans="1:7" ht="16.5" customHeight="1">
      <c r="A37" s="26"/>
      <c r="B37" s="69" t="s">
        <v>25</v>
      </c>
      <c r="C37" s="69"/>
      <c r="D37" s="27" t="s">
        <v>26</v>
      </c>
      <c r="E37" s="20">
        <f>E34+E35+E36</f>
        <v>0</v>
      </c>
      <c r="F37" s="14"/>
      <c r="G37" s="28"/>
    </row>
    <row r="38" spans="1:6" ht="2.25" customHeight="1">
      <c r="A38" s="70"/>
      <c r="B38" s="70"/>
      <c r="C38" s="70"/>
      <c r="D38" s="70"/>
      <c r="E38" s="70"/>
      <c r="F38" s="70"/>
    </row>
    <row r="39" spans="1:6" ht="14.25" customHeight="1">
      <c r="A39" s="64">
        <v>2</v>
      </c>
      <c r="B39" s="64"/>
      <c r="C39" s="64"/>
      <c r="D39" s="64"/>
      <c r="E39" s="64"/>
      <c r="F39" s="64"/>
    </row>
    <row r="40" spans="1:7" ht="15">
      <c r="A40" s="13" t="s">
        <v>27</v>
      </c>
      <c r="B40" s="54">
        <v>-25</v>
      </c>
      <c r="C40" s="41"/>
      <c r="D40" s="27" t="s">
        <v>28</v>
      </c>
      <c r="E40" s="29">
        <f>B40*C40</f>
        <v>0</v>
      </c>
      <c r="F40" s="10">
        <v>36162</v>
      </c>
      <c r="G40" s="15"/>
    </row>
    <row r="41" spans="1:6" ht="15.75" customHeight="1">
      <c r="A41" s="42" t="s">
        <v>29</v>
      </c>
      <c r="B41" s="43">
        <v>10</v>
      </c>
      <c r="C41" s="41"/>
      <c r="D41" s="27" t="s">
        <v>30</v>
      </c>
      <c r="E41" s="44">
        <f>B41*C41</f>
        <v>0</v>
      </c>
      <c r="F41" s="10">
        <v>36070</v>
      </c>
    </row>
    <row r="42" spans="1:6" ht="15.75" customHeight="1">
      <c r="A42" s="30" t="s">
        <v>71</v>
      </c>
      <c r="B42" s="46">
        <v>-30</v>
      </c>
      <c r="C42" s="9"/>
      <c r="D42" s="19" t="s">
        <v>31</v>
      </c>
      <c r="E42" s="47">
        <f>SUM(B42*C42)</f>
        <v>0</v>
      </c>
      <c r="F42" s="10">
        <v>36164</v>
      </c>
    </row>
    <row r="43" spans="1:6" ht="15.75" customHeight="1">
      <c r="A43" s="31" t="s">
        <v>61</v>
      </c>
      <c r="B43" s="32">
        <v>-50</v>
      </c>
      <c r="C43" s="9"/>
      <c r="D43" s="27" t="s">
        <v>32</v>
      </c>
      <c r="E43" s="47">
        <f>B43*C43</f>
        <v>0</v>
      </c>
      <c r="F43" s="10">
        <v>36169</v>
      </c>
    </row>
    <row r="44" spans="1:6" ht="15.75" customHeight="1">
      <c r="A44" s="65" t="s">
        <v>74</v>
      </c>
      <c r="B44" s="65"/>
      <c r="C44" s="65"/>
      <c r="D44" s="65"/>
      <c r="E44" s="65"/>
      <c r="F44" s="66"/>
    </row>
    <row r="45" spans="1:6" ht="15.75" customHeight="1">
      <c r="A45" s="65" t="s">
        <v>75</v>
      </c>
      <c r="B45" s="65"/>
      <c r="C45" s="65"/>
      <c r="D45" s="65"/>
      <c r="E45" s="65"/>
      <c r="F45" s="66"/>
    </row>
    <row r="46" spans="1:6" ht="16.5" customHeight="1">
      <c r="A46" s="57" t="s">
        <v>76</v>
      </c>
      <c r="B46" s="57"/>
      <c r="C46" s="9"/>
      <c r="D46" s="27" t="s">
        <v>33</v>
      </c>
      <c r="E46" s="15">
        <f>SUM(E34+E40+E41+E42+E43)*2%*C46</f>
        <v>0</v>
      </c>
      <c r="F46" s="10">
        <v>36166</v>
      </c>
    </row>
    <row r="47" spans="1:6" ht="16.5" customHeight="1">
      <c r="A47" s="59" t="s">
        <v>34</v>
      </c>
      <c r="B47" s="59"/>
      <c r="C47" s="59"/>
      <c r="D47" s="59"/>
      <c r="E47" s="60">
        <f>E37+E40+E41+E42+E43-E46</f>
        <v>0</v>
      </c>
      <c r="F47" s="60"/>
    </row>
    <row r="48" spans="1:6" ht="16.5" customHeight="1">
      <c r="A48" s="59" t="s">
        <v>35</v>
      </c>
      <c r="B48" s="59"/>
      <c r="C48" s="59"/>
      <c r="D48" s="59"/>
      <c r="E48" s="63"/>
      <c r="F48" s="63"/>
    </row>
    <row r="49" spans="1:6" ht="26.25" customHeight="1">
      <c r="A49" s="59" t="s">
        <v>36</v>
      </c>
      <c r="B49" s="59"/>
      <c r="C49" s="59"/>
      <c r="D49" s="59"/>
      <c r="E49" s="60">
        <f>E47-E48</f>
        <v>0</v>
      </c>
      <c r="F49" s="60"/>
    </row>
    <row r="50" spans="1:6" ht="27" customHeight="1">
      <c r="A50" s="61"/>
      <c r="B50" s="61"/>
      <c r="C50" s="62" t="s">
        <v>37</v>
      </c>
      <c r="D50" s="62"/>
      <c r="E50" s="62"/>
      <c r="F50" s="62"/>
    </row>
    <row r="51" spans="1:6" ht="4.5" customHeight="1">
      <c r="A51" s="33"/>
      <c r="B51" s="33"/>
      <c r="C51" s="34"/>
      <c r="D51" s="35"/>
      <c r="E51" s="35"/>
      <c r="F51" s="36"/>
    </row>
    <row r="52" spans="1:6" ht="19.5" customHeight="1">
      <c r="A52" s="56" t="s">
        <v>63</v>
      </c>
      <c r="B52" s="56"/>
      <c r="C52" s="37" t="s">
        <v>38</v>
      </c>
      <c r="D52" s="37"/>
      <c r="E52" s="37"/>
      <c r="F52" s="37"/>
    </row>
    <row r="53" spans="1:6" ht="18.75" customHeight="1">
      <c r="A53" s="57" t="s">
        <v>62</v>
      </c>
      <c r="B53" s="57"/>
      <c r="C53" s="55" t="s">
        <v>39</v>
      </c>
      <c r="D53" s="55"/>
      <c r="E53" s="55"/>
      <c r="F53" s="37"/>
    </row>
    <row r="54" spans="1:6" ht="20.25" customHeight="1">
      <c r="A54" s="57" t="s">
        <v>40</v>
      </c>
      <c r="B54" s="57"/>
      <c r="C54" s="58" t="s">
        <v>41</v>
      </c>
      <c r="D54" s="58"/>
      <c r="E54" s="58"/>
      <c r="F54" s="38"/>
    </row>
    <row r="55" spans="1:6" ht="21.75" customHeight="1">
      <c r="A55" s="57" t="s">
        <v>42</v>
      </c>
      <c r="B55" s="57"/>
      <c r="C55" s="55" t="s">
        <v>77</v>
      </c>
      <c r="D55" s="55"/>
      <c r="E55" s="55"/>
      <c r="F55" s="37"/>
    </row>
    <row r="56" spans="1:6" ht="20.25" customHeight="1">
      <c r="A56" s="57" t="s">
        <v>43</v>
      </c>
      <c r="B56" s="57"/>
      <c r="C56" s="55" t="s">
        <v>44</v>
      </c>
      <c r="D56" s="55"/>
      <c r="E56" s="55"/>
      <c r="F56" s="37"/>
    </row>
    <row r="57" spans="1:6" ht="16.5" customHeight="1">
      <c r="A57" s="57" t="s">
        <v>45</v>
      </c>
      <c r="B57" s="57"/>
      <c r="C57" s="55" t="s">
        <v>46</v>
      </c>
      <c r="D57" s="55"/>
      <c r="E57" s="55"/>
      <c r="F57" s="37"/>
    </row>
    <row r="58" spans="1:6" ht="16.5" customHeight="1">
      <c r="A58" s="57" t="s">
        <v>47</v>
      </c>
      <c r="B58" s="57"/>
      <c r="C58" s="55" t="s">
        <v>48</v>
      </c>
      <c r="D58" s="55"/>
      <c r="E58" s="55"/>
      <c r="F58" s="37"/>
    </row>
    <row r="59" spans="1:6" ht="17.25" customHeight="1">
      <c r="A59" s="57" t="s">
        <v>49</v>
      </c>
      <c r="B59" s="57"/>
      <c r="C59" s="55" t="s">
        <v>50</v>
      </c>
      <c r="D59" s="55"/>
      <c r="E59" s="55"/>
      <c r="F59" s="37"/>
    </row>
    <row r="60" spans="1:6" ht="18" customHeight="1">
      <c r="A60" s="57" t="s">
        <v>51</v>
      </c>
      <c r="B60" s="57"/>
      <c r="C60" s="55" t="s">
        <v>52</v>
      </c>
      <c r="D60" s="55"/>
      <c r="E60" s="55"/>
      <c r="F60" s="37"/>
    </row>
    <row r="61" spans="1:6" ht="15.75" customHeight="1">
      <c r="A61" s="39"/>
      <c r="B61" s="40"/>
      <c r="C61" s="55" t="s">
        <v>53</v>
      </c>
      <c r="D61" s="55"/>
      <c r="E61" s="55"/>
      <c r="F61" s="37" t="s">
        <v>54</v>
      </c>
    </row>
    <row r="62" ht="24" customHeight="1" hidden="1">
      <c r="A62" t="s">
        <v>55</v>
      </c>
    </row>
    <row r="63" ht="14.25" customHeight="1" hidden="1"/>
    <row r="64" ht="2.25" customHeight="1"/>
    <row r="65" spans="1:2" ht="20.25" customHeight="1">
      <c r="A65" t="s">
        <v>56</v>
      </c>
      <c r="B65" t="s">
        <v>57</v>
      </c>
    </row>
  </sheetData>
  <sheetProtection selectLockedCells="1" selectUnlockedCells="1"/>
  <mergeCells count="66">
    <mergeCell ref="G12:K12"/>
    <mergeCell ref="D14:E14"/>
    <mergeCell ref="A1:F1"/>
    <mergeCell ref="A2:F2"/>
    <mergeCell ref="D3:E3"/>
    <mergeCell ref="A5:F5"/>
    <mergeCell ref="D8:E8"/>
    <mergeCell ref="D7:E7"/>
    <mergeCell ref="D6:E6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  <mergeCell ref="D20:E20"/>
    <mergeCell ref="D21:E21"/>
    <mergeCell ref="D23:E23"/>
    <mergeCell ref="D22:E22"/>
    <mergeCell ref="D24:E24"/>
    <mergeCell ref="D25:E25"/>
    <mergeCell ref="D26:E26"/>
    <mergeCell ref="D27:E27"/>
    <mergeCell ref="D28:E28"/>
    <mergeCell ref="A29:E29"/>
    <mergeCell ref="A30:E30"/>
    <mergeCell ref="A31:E31"/>
    <mergeCell ref="A33:F33"/>
    <mergeCell ref="B34:C34"/>
    <mergeCell ref="B37:C37"/>
    <mergeCell ref="A38:F38"/>
    <mergeCell ref="A39:F39"/>
    <mergeCell ref="A44:E44"/>
    <mergeCell ref="F44:F45"/>
    <mergeCell ref="A45:E45"/>
    <mergeCell ref="A46:B46"/>
    <mergeCell ref="A47:D47"/>
    <mergeCell ref="E47:F47"/>
    <mergeCell ref="A48:D48"/>
    <mergeCell ref="E48:F48"/>
    <mergeCell ref="A49:D49"/>
    <mergeCell ref="E49:F49"/>
    <mergeCell ref="A50:B50"/>
    <mergeCell ref="C50:F50"/>
    <mergeCell ref="C61:E61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52:B52"/>
    <mergeCell ref="A53:B53"/>
    <mergeCell ref="C53:E53"/>
    <mergeCell ref="A54:B54"/>
    <mergeCell ref="C54:E54"/>
    <mergeCell ref="A55:B55"/>
    <mergeCell ref="C55:E55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Alain Harrisson</cp:lastModifiedBy>
  <cp:lastPrinted>2019-11-19T14:01:19Z</cp:lastPrinted>
  <dcterms:created xsi:type="dcterms:W3CDTF">2014-11-25T15:50:42Z</dcterms:created>
  <dcterms:modified xsi:type="dcterms:W3CDTF">2019-11-19T21:19:38Z</dcterms:modified>
  <cp:category/>
  <cp:version/>
  <cp:contentType/>
  <cp:contentStatus/>
</cp:coreProperties>
</file>